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IENCIA Y TECNOLOGIA" sheetId="6" r:id="rId1"/>
    <sheet name="adjudicados" sheetId="5" r:id="rId2"/>
  </sheets>
  <definedNames>
    <definedName name="_xlnm._FilterDatabase" localSheetId="0" hidden="1">'CIENCIA Y TECNOLOGIA'!$B$8:$S$18</definedName>
    <definedName name="adjudic">adjudicados!$A$2:$F$25</definedName>
    <definedName name="_xlnm.Print_Area" localSheetId="0">'CIENCIA Y TECNOLOGIA'!#REF!</definedName>
  </definedNames>
  <calcPr calcId="162913"/>
</workbook>
</file>

<file path=xl/calcChain.xml><?xml version="1.0" encoding="utf-8"?>
<calcChain xmlns="http://schemas.openxmlformats.org/spreadsheetml/2006/main">
  <c r="T9" i="6" l="1"/>
  <c r="U9" i="6"/>
  <c r="T10" i="6"/>
  <c r="U10" i="6"/>
  <c r="T11" i="6"/>
  <c r="U11" i="6"/>
  <c r="T12" i="6"/>
  <c r="U12" i="6"/>
  <c r="T13" i="6"/>
  <c r="U13" i="6"/>
  <c r="T14" i="6"/>
  <c r="U14" i="6"/>
  <c r="T15" i="6"/>
  <c r="U15" i="6"/>
  <c r="T16" i="6"/>
  <c r="U16" i="6"/>
  <c r="T17" i="6"/>
  <c r="U17" i="6"/>
  <c r="T18" i="6"/>
  <c r="U18" i="6"/>
  <c r="S9" i="6"/>
  <c r="S10" i="6"/>
  <c r="S11" i="6"/>
  <c r="S12" i="6"/>
  <c r="S13" i="6"/>
  <c r="S14" i="6"/>
  <c r="S15" i="6"/>
  <c r="S16" i="6"/>
  <c r="S17" i="6"/>
  <c r="S18" i="6"/>
</calcChain>
</file>

<file path=xl/sharedStrings.xml><?xml version="1.0" encoding="utf-8"?>
<sst xmlns="http://schemas.openxmlformats.org/spreadsheetml/2006/main" count="230" uniqueCount="142">
  <si>
    <t>PROCESO DE CONTRATACION DOCENTE 2024</t>
  </si>
  <si>
    <t>MODALIDAD DE CONTRATACIÓN POR EVALUACION DE EXPEDIENTES</t>
  </si>
  <si>
    <t>RESULTADOS FINALES</t>
  </si>
  <si>
    <t>DNI</t>
  </si>
  <si>
    <t>APELLIDOS Y NOMBRES</t>
  </si>
  <si>
    <t>GRUPO DE INSCRIPCION</t>
  </si>
  <si>
    <t>PUNTAJE FORMACION ACADEMICA</t>
  </si>
  <si>
    <t>PUNTAJE FORMACION CONTINUA</t>
  </si>
  <si>
    <t>PUNTAJE EXPERIENCIA LABORAL</t>
  </si>
  <si>
    <t>PUNTAJE MERITOS</t>
  </si>
  <si>
    <t>FFAA</t>
  </si>
  <si>
    <t>PUNTAJE UGEL</t>
  </si>
  <si>
    <t>ESTADO</t>
  </si>
  <si>
    <t>OBSERVACIONES</t>
  </si>
  <si>
    <t>N° EXPEDIENTE</t>
  </si>
  <si>
    <t>ORDEN DE PRELACION</t>
  </si>
  <si>
    <t>RESPUESTA A RECLAMO PRESENTADO</t>
  </si>
  <si>
    <t>APTO</t>
  </si>
  <si>
    <t>EBR Secundaria Ciencia y Tecnología</t>
  </si>
  <si>
    <t>CHAPPA VARGAS DEIVI</t>
  </si>
  <si>
    <t>PILCO  RAMOS  HILDA</t>
  </si>
  <si>
    <t>01056659</t>
  </si>
  <si>
    <t>SHIJAP WAJAI FELIPE</t>
  </si>
  <si>
    <t>SANTA CRUZ QUISPE KATERYN ROSSMERY</t>
  </si>
  <si>
    <t>RAMOS SANTOS TITO DANNY</t>
  </si>
  <si>
    <t>BUSTAMANTE  TORRES  REILES ALDAIR</t>
  </si>
  <si>
    <t xml:space="preserve"> TINEO  CALLE RUTH NOEMI</t>
  </si>
  <si>
    <t>FERNANDEZ GUERRERO SINTIA FIORELLA</t>
  </si>
  <si>
    <t>TAPIA ALTAMIRANO EMILY GISSEL</t>
  </si>
  <si>
    <t>ESCOBEDO NORIEGA CRISTIAN MAR</t>
  </si>
  <si>
    <t>01152670</t>
  </si>
  <si>
    <t>01154905</t>
  </si>
  <si>
    <t>01021163</t>
  </si>
  <si>
    <t>Decreto Supremo N° 020-2023-MINEDU</t>
  </si>
  <si>
    <t>UNIDAD DE GESTIÓN EDUCATIVA LOCAL DE RIOJA</t>
  </si>
  <si>
    <t>DISCAPACIDAD</t>
  </si>
  <si>
    <t>DEPORTISTA</t>
  </si>
  <si>
    <t>ORDEN DE MÉRITO</t>
  </si>
  <si>
    <t/>
  </si>
  <si>
    <t>Reclamo Procedente: LEVANTO LA (S) OBSERVACION (ES)</t>
  </si>
  <si>
    <t>0-2024: Revisión de oficio:SUJETO A CONTROL DE ESPECIALIDAD</t>
  </si>
  <si>
    <t>ALVARADO-PANDURO-VICTORIA ENCARNITA</t>
  </si>
  <si>
    <t>HOYOS-VASQUEZ-HIDELBRANDO</t>
  </si>
  <si>
    <t>ADJUDICO</t>
  </si>
  <si>
    <t>CODIGO PLAZA</t>
  </si>
  <si>
    <t>NOMBRE IE</t>
  </si>
  <si>
    <t>NIVEL IE</t>
  </si>
  <si>
    <t>SI</t>
  </si>
  <si>
    <t xml:space="preserve">1160114312U0
</t>
  </si>
  <si>
    <t xml:space="preserve">LOS OLIVOS
</t>
  </si>
  <si>
    <t xml:space="preserve">Secundaria
</t>
  </si>
  <si>
    <t xml:space="preserve">BHJCM-7
</t>
  </si>
  <si>
    <t xml:space="preserve">JOSE CARLOS MARIATEGUI
</t>
  </si>
  <si>
    <t>BARDALES-DIAZ-GLADYS</t>
  </si>
  <si>
    <t xml:space="preserve">BHDM-9
</t>
  </si>
  <si>
    <t xml:space="preserve">DIVINO MAESTRO
</t>
  </si>
  <si>
    <t>RIVERA-DELGADO-KATHERINE VANESSA</t>
  </si>
  <si>
    <t xml:space="preserve">628421216419
BHASB-5
</t>
  </si>
  <si>
    <t xml:space="preserve">AUGUSTO SALAZAR BONDY
AUGUSTO SALAZAR BONDY
</t>
  </si>
  <si>
    <t xml:space="preserve">Secundaria
Secundaria
</t>
  </si>
  <si>
    <t>BUSTAMANTE -SANCHEZ-JHANELA</t>
  </si>
  <si>
    <t>VEGA-FERNANDEZ-DIANA</t>
  </si>
  <si>
    <t>BARDALEZ-DIAZ-BELTRAN</t>
  </si>
  <si>
    <t>ROJAS-HERNÁNDEZ-JHON KEVIN</t>
  </si>
  <si>
    <t xml:space="preserve">1101314522U3
1101314542U2
</t>
  </si>
  <si>
    <t xml:space="preserve">MANUEL GONZALES PRADA
MANUEL GONZALES PRADA
</t>
  </si>
  <si>
    <t xml:space="preserve">BH01026-4
</t>
  </si>
  <si>
    <t xml:space="preserve">01026
</t>
  </si>
  <si>
    <t xml:space="preserve">1122314512U2
BHAVP-5
</t>
  </si>
  <si>
    <t xml:space="preserve">ABRAHAN VALDELOMAR PINTO
ABRAHAN VALDELOMAR PINTO
</t>
  </si>
  <si>
    <t xml:space="preserve">BHAVP-8
</t>
  </si>
  <si>
    <t xml:space="preserve">ABRAHAN VALDELOMAR PINTO
</t>
  </si>
  <si>
    <t>DOMINGUEZ-GUERRERO-RUBEN</t>
  </si>
  <si>
    <t xml:space="preserve">1144214352U2
</t>
  </si>
  <si>
    <t xml:space="preserve">MANUEL FIDENCIO HIDALGO FLORES
</t>
  </si>
  <si>
    <t>DELGADO-FERNANDEZ-WILMER</t>
  </si>
  <si>
    <t>CUEVA-VASQUEZ-ANGEL</t>
  </si>
  <si>
    <t>CASAHUAMAN-RIOS-MARIA JOVANA</t>
  </si>
  <si>
    <t>BRICEÑO-SILVA-VILMA</t>
  </si>
  <si>
    <t>SERNAQUE-RODRIGUEZ-MIRELLA</t>
  </si>
  <si>
    <t>FLORES-FLORES-J-O-B- YLMER</t>
  </si>
  <si>
    <t>MENDOZA-VELAIZOSA-LUZ MARINA</t>
  </si>
  <si>
    <t xml:space="preserve">ROOSEVELT COLLEGE
</t>
  </si>
  <si>
    <t xml:space="preserve">BH00622-11
</t>
  </si>
  <si>
    <t xml:space="preserve">00622
</t>
  </si>
  <si>
    <t xml:space="preserve">BHJCM-1
</t>
  </si>
  <si>
    <t xml:space="preserve">1183214321U6
BHASB-1
</t>
  </si>
  <si>
    <t xml:space="preserve">BH00110-1
</t>
  </si>
  <si>
    <t xml:space="preserve">00110
</t>
  </si>
  <si>
    <t xml:space="preserve">BHST-10
</t>
  </si>
  <si>
    <t xml:space="preserve">SANTO TORIBIO
</t>
  </si>
  <si>
    <t xml:space="preserve">1181314412U0
BH00110-2
</t>
  </si>
  <si>
    <t xml:space="preserve">00110
00110
</t>
  </si>
  <si>
    <t xml:space="preserve">1183214321U7
BHASB-4
</t>
  </si>
  <si>
    <t>DONAYRE-ASCONA-NOEMI LUZ</t>
  </si>
  <si>
    <t>HUAMAN-RUIZ-PATRICIA DEL PILAR</t>
  </si>
  <si>
    <t>GOMEZ-ROJAS-FELIPE</t>
  </si>
  <si>
    <t>PÉREZ-ALARCÓN-RÉNE IGUITA</t>
  </si>
  <si>
    <t xml:space="preserve">1101314512U3
1101314532U7
</t>
  </si>
  <si>
    <t xml:space="preserve">1134214222U4
BHWEPCH-4
</t>
  </si>
  <si>
    <t xml:space="preserve">WILFREDO EZEQUIEL PONCE CHIRINOS
WILFREDO EZEQUIEL PONCE CHIRINOS
</t>
  </si>
  <si>
    <t xml:space="preserve">BH00622-12
</t>
  </si>
  <si>
    <t xml:space="preserve">BHAVP-2
</t>
  </si>
  <si>
    <t>40066660</t>
  </si>
  <si>
    <t>73654828</t>
  </si>
  <si>
    <t>46175711</t>
  </si>
  <si>
    <t>75311358</t>
  </si>
  <si>
    <t>48414725</t>
  </si>
  <si>
    <t>73600044</t>
  </si>
  <si>
    <t>44699261</t>
  </si>
  <si>
    <t>73201329</t>
  </si>
  <si>
    <t>74530335</t>
  </si>
  <si>
    <t>42494619</t>
  </si>
  <si>
    <t>42546164</t>
  </si>
  <si>
    <t>40299811</t>
  </si>
  <si>
    <t>16726536</t>
  </si>
  <si>
    <t>40441513</t>
  </si>
  <si>
    <t>44199812</t>
  </si>
  <si>
    <t>17632924</t>
  </si>
  <si>
    <t>74462065</t>
  </si>
  <si>
    <t>44346302</t>
  </si>
  <si>
    <t>74131943</t>
  </si>
  <si>
    <t>45825618</t>
  </si>
  <si>
    <t>73119921</t>
  </si>
  <si>
    <t>73473257</t>
  </si>
  <si>
    <t>71667083</t>
  </si>
  <si>
    <t>71444351</t>
  </si>
  <si>
    <t>75873928</t>
  </si>
  <si>
    <t>74780274</t>
  </si>
  <si>
    <t>72478368</t>
  </si>
  <si>
    <t>70548959</t>
  </si>
  <si>
    <t>71116726</t>
  </si>
  <si>
    <t>76066843</t>
  </si>
  <si>
    <t>SANDOVAL-SOLIS-LIZETH SOLANGE</t>
  </si>
  <si>
    <t>CAMPOS-CIEZA-LUIGGI</t>
  </si>
  <si>
    <t>VELA-PEREZ-IVANY</t>
  </si>
  <si>
    <t>VASQUEZ-MARRUFO-LINDOMIRA</t>
  </si>
  <si>
    <t>06/03/2024</t>
  </si>
  <si>
    <t>19/03/2024</t>
  </si>
  <si>
    <t xml:space="preserve">1110114212U3
</t>
  </si>
  <si>
    <t xml:space="preserve">1111214312U5
</t>
  </si>
  <si>
    <t xml:space="preserve">00161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</si>
</sst>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2"/>
      <color rgb="FFFFFFFF"/>
      <name val="Calibri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right" textRotation="90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1956228</xdr:colOff>
      <xdr:row>0</xdr:row>
      <xdr:rowOff>119263</xdr:rowOff>
    </xdr:from>
    <xdr:to>
      <xdr:col>15</xdr:col>
      <xdr:colOff>3256110</xdr:colOff>
      <xdr:row>5</xdr:row>
      <xdr:rowOff>119263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6D087D1-195C-4B5B-A11C-219D62E06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190"/>
        <a:stretch/>
      </xdr:blipFill>
      <xdr:spPr>
        <a:xfrm>
          <a:off x="15167403" y="119263"/>
          <a:ext cx="1299882" cy="1047750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0</xdr:row>
      <xdr:rowOff>101414</xdr:rowOff>
    </xdr:from>
    <xdr:to>
      <xdr:col>2</xdr:col>
      <xdr:colOff>246528</xdr:colOff>
      <xdr:row>5</xdr:row>
      <xdr:rowOff>134471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E35A6173-CB55-42D9-81D2-05BA914A8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54" r="6848"/>
        <a:stretch/>
      </xdr:blipFill>
      <xdr:spPr>
        <a:xfrm>
          <a:off x="628650" y="101414"/>
          <a:ext cx="1189503" cy="10808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8"/>
  <sheetViews>
    <sheetView showGridLines="0" tabSelected="1" topLeftCell="B1" zoomScale="70" zoomScaleNormal="70" workbookViewId="0">
      <pane ySplit="8" topLeftCell="A9" activePane="bottomLeft" state="frozen"/>
      <selection pane="bottomLeft" activeCell="H15" sqref="H15"/>
    </sheetView>
  </sheetViews>
  <sheetFormatPr baseColWidth="10" defaultColWidth="9" defaultRowHeight="16.5" x14ac:dyDescent="0.25"/>
  <cols>
    <col min="1" max="1" width="3.7109375" style="1" customWidth="1"/>
    <col min="2" max="2" width="19.85546875" style="8" customWidth="1"/>
    <col min="3" max="3" width="10.5703125" style="1" customWidth="1"/>
    <col min="4" max="4" width="13.42578125" style="3" customWidth="1"/>
    <col min="5" max="5" width="24.5703125" style="3" customWidth="1"/>
    <col min="6" max="6" width="38.28515625" style="9" customWidth="1"/>
    <col min="7" max="11" width="9.140625" style="3" customWidth="1"/>
    <col min="12" max="12" width="9.140625" style="10" customWidth="1"/>
    <col min="13" max="14" width="9.140625" style="11" customWidth="1"/>
    <col min="15" max="15" width="14.5703125" style="3" customWidth="1"/>
    <col min="16" max="16" width="55.140625" style="9" customWidth="1"/>
    <col min="17" max="17" width="9.42578125" style="3" bestFit="1" customWidth="1"/>
    <col min="18" max="18" width="65.5703125" style="1" customWidth="1"/>
    <col min="19" max="19" width="15.42578125" style="1" customWidth="1"/>
    <col min="20" max="20" width="14.5703125" style="1" customWidth="1"/>
    <col min="21" max="21" width="16.140625" style="1" customWidth="1"/>
    <col min="22" max="16384" width="9" style="1"/>
  </cols>
  <sheetData>
    <row r="2" spans="2:21" x14ac:dyDescent="0.25">
      <c r="D2" s="20" t="s">
        <v>34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21" x14ac:dyDescent="0.25">
      <c r="D3" s="20" t="s">
        <v>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2:21" x14ac:dyDescent="0.25">
      <c r="D4" s="20" t="s">
        <v>33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21" x14ac:dyDescent="0.25">
      <c r="D5" s="20" t="s">
        <v>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21" x14ac:dyDescent="0.25">
      <c r="D6" s="20" t="s">
        <v>2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2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21" s="3" customFormat="1" ht="115.5" x14ac:dyDescent="0.25">
      <c r="B8" s="2" t="s">
        <v>5</v>
      </c>
      <c r="C8" s="2" t="s">
        <v>15</v>
      </c>
      <c r="D8" s="2" t="s">
        <v>37</v>
      </c>
      <c r="E8" s="2" t="s">
        <v>3</v>
      </c>
      <c r="F8" s="2" t="s">
        <v>4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35</v>
      </c>
      <c r="L8" s="12" t="s">
        <v>10</v>
      </c>
      <c r="M8" s="12" t="s">
        <v>36</v>
      </c>
      <c r="N8" s="12" t="s">
        <v>11</v>
      </c>
      <c r="O8" s="12" t="s">
        <v>12</v>
      </c>
      <c r="P8" s="12" t="s">
        <v>13</v>
      </c>
      <c r="Q8" s="12" t="s">
        <v>14</v>
      </c>
      <c r="R8" s="2" t="s">
        <v>16</v>
      </c>
      <c r="S8" s="2" t="s">
        <v>43</v>
      </c>
    </row>
    <row r="9" spans="2:21" ht="33" x14ac:dyDescent="0.25">
      <c r="B9" s="21" t="s">
        <v>18</v>
      </c>
      <c r="C9" s="22">
        <v>3</v>
      </c>
      <c r="D9" s="22">
        <v>18</v>
      </c>
      <c r="E9" s="23" t="s">
        <v>123</v>
      </c>
      <c r="F9" s="24" t="s">
        <v>19</v>
      </c>
      <c r="G9" s="25">
        <v>0</v>
      </c>
      <c r="H9" s="25">
        <v>0.5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0.5</v>
      </c>
      <c r="O9" s="22" t="s">
        <v>17</v>
      </c>
      <c r="P9" s="24" t="s">
        <v>38</v>
      </c>
      <c r="Q9" s="22">
        <v>4810</v>
      </c>
      <c r="R9" s="24" t="s">
        <v>40</v>
      </c>
      <c r="S9" s="24" t="str">
        <f>IFERROR(VLOOKUP(E9,adjudic,3,FALSE),"-")</f>
        <v>-</v>
      </c>
      <c r="T9" s="24" t="str">
        <f>IFERROR(VLOOKUP(E9,adjudic,5,FALSE),"-")</f>
        <v>-</v>
      </c>
      <c r="U9" s="24" t="str">
        <f>IFERROR(VLOOKUP(E9,adjudic,6,FALSE),"-")</f>
        <v>-</v>
      </c>
    </row>
    <row r="10" spans="2:21" ht="33" x14ac:dyDescent="0.25">
      <c r="B10" s="5" t="s">
        <v>18</v>
      </c>
      <c r="C10" s="7">
        <v>3</v>
      </c>
      <c r="D10" s="7">
        <v>20</v>
      </c>
      <c r="E10" s="18" t="s">
        <v>125</v>
      </c>
      <c r="F10" s="4" t="s">
        <v>20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7" t="s">
        <v>17</v>
      </c>
      <c r="P10" s="4" t="s">
        <v>38</v>
      </c>
      <c r="Q10" s="7">
        <v>4812</v>
      </c>
      <c r="R10" s="4" t="s">
        <v>39</v>
      </c>
      <c r="S10" s="4" t="str">
        <f>IFERROR(VLOOKUP(E10,adjudic,3,FALSE),"-")</f>
        <v>-</v>
      </c>
      <c r="T10" s="4" t="str">
        <f>IFERROR(VLOOKUP(E10,adjudic,5,FALSE),"-")</f>
        <v>-</v>
      </c>
      <c r="U10" s="4" t="str">
        <f>IFERROR(VLOOKUP(E10,adjudic,6,FALSE),"-")</f>
        <v>-</v>
      </c>
    </row>
    <row r="11" spans="2:21" ht="33" x14ac:dyDescent="0.25">
      <c r="B11" s="5" t="s">
        <v>18</v>
      </c>
      <c r="C11" s="7">
        <v>4</v>
      </c>
      <c r="D11" s="7">
        <v>1</v>
      </c>
      <c r="E11" s="18" t="s">
        <v>21</v>
      </c>
      <c r="F11" s="4" t="s">
        <v>22</v>
      </c>
      <c r="G11" s="6">
        <v>0</v>
      </c>
      <c r="H11" s="6">
        <v>1.5</v>
      </c>
      <c r="I11" s="6">
        <v>10.1</v>
      </c>
      <c r="J11" s="6">
        <v>0</v>
      </c>
      <c r="K11" s="6">
        <v>0</v>
      </c>
      <c r="L11" s="6">
        <v>0</v>
      </c>
      <c r="M11" s="6">
        <v>0</v>
      </c>
      <c r="N11" s="6">
        <v>11.6</v>
      </c>
      <c r="O11" s="7" t="s">
        <v>17</v>
      </c>
      <c r="P11" s="4" t="s">
        <v>38</v>
      </c>
      <c r="Q11" s="7">
        <v>4893</v>
      </c>
      <c r="R11" s="4" t="s">
        <v>39</v>
      </c>
      <c r="S11" s="4" t="str">
        <f>IFERROR(VLOOKUP(E11,adjudic,3,FALSE),"-")</f>
        <v>-</v>
      </c>
      <c r="T11" s="4" t="str">
        <f>IFERROR(VLOOKUP(E11,adjudic,5,FALSE),"-")</f>
        <v>-</v>
      </c>
      <c r="U11" s="4" t="str">
        <f>IFERROR(VLOOKUP(E11,adjudic,6,FALSE),"-")</f>
        <v>-</v>
      </c>
    </row>
    <row r="12" spans="2:21" ht="33" x14ac:dyDescent="0.25">
      <c r="B12" s="5" t="s">
        <v>18</v>
      </c>
      <c r="C12" s="7">
        <v>4</v>
      </c>
      <c r="D12" s="7">
        <v>2</v>
      </c>
      <c r="E12" s="18" t="s">
        <v>126</v>
      </c>
      <c r="F12" s="4" t="s">
        <v>23</v>
      </c>
      <c r="G12" s="6">
        <v>0</v>
      </c>
      <c r="H12" s="6">
        <v>2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2</v>
      </c>
      <c r="O12" s="7" t="s">
        <v>17</v>
      </c>
      <c r="P12" s="4" t="s">
        <v>38</v>
      </c>
      <c r="Q12" s="7">
        <v>5413</v>
      </c>
      <c r="R12" s="4" t="s">
        <v>39</v>
      </c>
      <c r="S12" s="4" t="str">
        <f>IFERROR(VLOOKUP(E12,adjudic,3,FALSE),"-")</f>
        <v>-</v>
      </c>
      <c r="T12" s="4" t="str">
        <f>IFERROR(VLOOKUP(E12,adjudic,5,FALSE),"-")</f>
        <v>-</v>
      </c>
      <c r="U12" s="4" t="str">
        <f>IFERROR(VLOOKUP(E12,adjudic,6,FALSE),"-")</f>
        <v>-</v>
      </c>
    </row>
    <row r="13" spans="2:21" ht="33" x14ac:dyDescent="0.25">
      <c r="B13" s="5" t="s">
        <v>18</v>
      </c>
      <c r="C13" s="7">
        <v>4</v>
      </c>
      <c r="D13" s="7">
        <v>3</v>
      </c>
      <c r="E13" s="18" t="s">
        <v>127</v>
      </c>
      <c r="F13" s="4" t="s">
        <v>24</v>
      </c>
      <c r="G13" s="6">
        <v>0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1</v>
      </c>
      <c r="O13" s="7" t="s">
        <v>17</v>
      </c>
      <c r="P13" s="4" t="s">
        <v>38</v>
      </c>
      <c r="Q13" s="7">
        <v>5370</v>
      </c>
      <c r="R13" s="4" t="s">
        <v>40</v>
      </c>
      <c r="S13" s="4" t="str">
        <f>IFERROR(VLOOKUP(E13,adjudic,3,FALSE),"-")</f>
        <v>-</v>
      </c>
      <c r="T13" s="4" t="str">
        <f>IFERROR(VLOOKUP(E13,adjudic,5,FALSE),"-")</f>
        <v>-</v>
      </c>
      <c r="U13" s="4" t="str">
        <f>IFERROR(VLOOKUP(E13,adjudic,6,FALSE),"-")</f>
        <v>-</v>
      </c>
    </row>
    <row r="14" spans="2:21" ht="33" x14ac:dyDescent="0.25">
      <c r="B14" s="5" t="s">
        <v>18</v>
      </c>
      <c r="C14" s="7">
        <v>4</v>
      </c>
      <c r="D14" s="7">
        <v>4</v>
      </c>
      <c r="E14" s="18" t="s">
        <v>128</v>
      </c>
      <c r="F14" s="4" t="s">
        <v>25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1</v>
      </c>
      <c r="O14" s="7" t="s">
        <v>17</v>
      </c>
      <c r="P14" s="4" t="s">
        <v>38</v>
      </c>
      <c r="Q14" s="7">
        <v>5371</v>
      </c>
      <c r="R14" s="4"/>
      <c r="S14" s="4" t="str">
        <f>IFERROR(VLOOKUP(E14,adjudic,3,FALSE),"-")</f>
        <v>-</v>
      </c>
      <c r="T14" s="4" t="str">
        <f>IFERROR(VLOOKUP(E14,adjudic,5,FALSE),"-")</f>
        <v>-</v>
      </c>
      <c r="U14" s="4" t="str">
        <f>IFERROR(VLOOKUP(E14,adjudic,6,FALSE),"-")</f>
        <v>-</v>
      </c>
    </row>
    <row r="15" spans="2:21" ht="33" x14ac:dyDescent="0.25">
      <c r="B15" s="5" t="s">
        <v>18</v>
      </c>
      <c r="C15" s="7">
        <v>4</v>
      </c>
      <c r="D15" s="7">
        <v>5</v>
      </c>
      <c r="E15" s="18" t="s">
        <v>129</v>
      </c>
      <c r="F15" s="4" t="s">
        <v>26</v>
      </c>
      <c r="G15" s="6">
        <v>0</v>
      </c>
      <c r="H15" s="6">
        <v>1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1</v>
      </c>
      <c r="O15" s="7" t="s">
        <v>17</v>
      </c>
      <c r="P15" s="4" t="s">
        <v>38</v>
      </c>
      <c r="Q15" s="7">
        <v>5406</v>
      </c>
      <c r="R15" s="4" t="s">
        <v>39</v>
      </c>
      <c r="S15" s="4" t="str">
        <f>IFERROR(VLOOKUP(E15,adjudic,3,FALSE),"-")</f>
        <v>-</v>
      </c>
      <c r="T15" s="4" t="str">
        <f>IFERROR(VLOOKUP(E15,adjudic,5,FALSE),"-")</f>
        <v>-</v>
      </c>
      <c r="U15" s="4" t="str">
        <f>IFERROR(VLOOKUP(E15,adjudic,6,FALSE),"-")</f>
        <v>-</v>
      </c>
    </row>
    <row r="16" spans="2:21" ht="33" x14ac:dyDescent="0.25">
      <c r="B16" s="5" t="s">
        <v>18</v>
      </c>
      <c r="C16" s="7">
        <v>4</v>
      </c>
      <c r="D16" s="7">
        <v>6</v>
      </c>
      <c r="E16" s="18" t="s">
        <v>130</v>
      </c>
      <c r="F16" s="4" t="s">
        <v>27</v>
      </c>
      <c r="G16" s="6">
        <v>0</v>
      </c>
      <c r="H16" s="6">
        <v>0.5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0.5</v>
      </c>
      <c r="O16" s="7" t="s">
        <v>17</v>
      </c>
      <c r="P16" s="4" t="s">
        <v>38</v>
      </c>
      <c r="Q16" s="7">
        <v>4990</v>
      </c>
      <c r="R16" s="4" t="s">
        <v>39</v>
      </c>
      <c r="S16" s="4" t="str">
        <f>IFERROR(VLOOKUP(E16,adjudic,3,FALSE),"-")</f>
        <v>-</v>
      </c>
      <c r="T16" s="4" t="str">
        <f>IFERROR(VLOOKUP(E16,adjudic,5,FALSE),"-")</f>
        <v>-</v>
      </c>
      <c r="U16" s="4" t="str">
        <f>IFERROR(VLOOKUP(E16,adjudic,6,FALSE),"-")</f>
        <v>-</v>
      </c>
    </row>
    <row r="17" spans="2:21" ht="33" x14ac:dyDescent="0.25">
      <c r="B17" s="5" t="s">
        <v>18</v>
      </c>
      <c r="C17" s="7">
        <v>4</v>
      </c>
      <c r="D17" s="7">
        <v>7</v>
      </c>
      <c r="E17" s="18" t="s">
        <v>131</v>
      </c>
      <c r="F17" s="4" t="s">
        <v>28</v>
      </c>
      <c r="G17" s="6">
        <v>0</v>
      </c>
      <c r="H17" s="6">
        <v>0.5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0.5</v>
      </c>
      <c r="O17" s="7" t="s">
        <v>17</v>
      </c>
      <c r="P17" s="4" t="s">
        <v>38</v>
      </c>
      <c r="Q17" s="7">
        <v>5085</v>
      </c>
      <c r="R17" s="4" t="s">
        <v>40</v>
      </c>
      <c r="S17" s="4" t="str">
        <f>IFERROR(VLOOKUP(E17,adjudic,3,FALSE),"-")</f>
        <v>-</v>
      </c>
      <c r="T17" s="4" t="str">
        <f>IFERROR(VLOOKUP(E17,adjudic,5,FALSE),"-")</f>
        <v>-</v>
      </c>
      <c r="U17" s="4" t="str">
        <f>IFERROR(VLOOKUP(E17,adjudic,6,FALSE),"-")</f>
        <v>-</v>
      </c>
    </row>
    <row r="18" spans="2:21" ht="33" x14ac:dyDescent="0.25">
      <c r="B18" s="5" t="s">
        <v>18</v>
      </c>
      <c r="C18" s="7">
        <v>4</v>
      </c>
      <c r="D18" s="7">
        <v>8</v>
      </c>
      <c r="E18" s="18" t="s">
        <v>132</v>
      </c>
      <c r="F18" s="4" t="s">
        <v>29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7" t="s">
        <v>17</v>
      </c>
      <c r="P18" s="4" t="s">
        <v>38</v>
      </c>
      <c r="Q18" s="7">
        <v>5086</v>
      </c>
      <c r="R18" s="4" t="s">
        <v>40</v>
      </c>
      <c r="S18" s="4" t="str">
        <f>IFERROR(VLOOKUP(E18,adjudic,3,FALSE),"-")</f>
        <v>-</v>
      </c>
      <c r="T18" s="4" t="str">
        <f>IFERROR(VLOOKUP(E18,adjudic,5,FALSE),"-")</f>
        <v>-</v>
      </c>
      <c r="U18" s="4" t="str">
        <f>IFERROR(VLOOKUP(E18,adjudic,6,FALSE),"-")</f>
        <v>-</v>
      </c>
    </row>
  </sheetData>
  <sheetProtection formatCells="0" formatColumns="0" formatRows="0" insertColumns="0" insertRows="0" insertHyperlinks="0" deleteColumns="0" deleteRows="0" sort="0" autoFilter="0" pivotTables="0"/>
  <autoFilter ref="B8:S18"/>
  <mergeCells count="6">
    <mergeCell ref="D7:R7"/>
    <mergeCell ref="D2:R2"/>
    <mergeCell ref="D3:R3"/>
    <mergeCell ref="D4:R4"/>
    <mergeCell ref="D5:R5"/>
    <mergeCell ref="D6:R6"/>
  </mergeCells>
  <conditionalFormatting sqref="O9:O1048576">
    <cfRule type="cellIs" dxfId="4" priority="2" operator="equal">
      <formula>"NO APTO"</formula>
    </cfRule>
    <cfRule type="cellIs" dxfId="3" priority="3" operator="equal">
      <formula>"APTO"</formula>
    </cfRule>
  </conditionalFormatting>
  <conditionalFormatting sqref="S1:S1048576 T9:U18">
    <cfRule type="cellIs" dxfId="2" priority="1" operator="equal">
      <formula>"SI"</formula>
    </cfRule>
  </conditionalFormatting>
  <pageMargins left="0.23622047244093999" right="0.23622047244093999" top="0.74803149606299002" bottom="0.74803149606299002" header="0.31496062992126" footer="0.31496062992126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" sqref="A2:A25"/>
    </sheetView>
  </sheetViews>
  <sheetFormatPr baseColWidth="10" defaultRowHeight="15" x14ac:dyDescent="0.25"/>
  <sheetData>
    <row r="1" spans="1:6" ht="47.25" x14ac:dyDescent="0.25">
      <c r="A1" s="13" t="s">
        <v>3</v>
      </c>
      <c r="B1" s="13" t="s">
        <v>4</v>
      </c>
      <c r="C1" s="15" t="s">
        <v>43</v>
      </c>
      <c r="D1" s="15" t="s">
        <v>44</v>
      </c>
      <c r="E1" s="15" t="s">
        <v>45</v>
      </c>
      <c r="F1" s="15" t="s">
        <v>46</v>
      </c>
    </row>
    <row r="2" spans="1:6" ht="60" x14ac:dyDescent="0.25">
      <c r="A2" s="16" t="s">
        <v>104</v>
      </c>
      <c r="B2" s="14" t="s">
        <v>42</v>
      </c>
      <c r="C2" t="s">
        <v>47</v>
      </c>
      <c r="D2" t="s">
        <v>51</v>
      </c>
      <c r="E2" t="s">
        <v>52</v>
      </c>
      <c r="F2" t="s">
        <v>137</v>
      </c>
    </row>
    <row r="3" spans="1:6" ht="60" x14ac:dyDescent="0.25">
      <c r="A3" s="17" t="s">
        <v>103</v>
      </c>
      <c r="B3" s="14" t="s">
        <v>41</v>
      </c>
      <c r="C3" t="s">
        <v>47</v>
      </c>
      <c r="D3" t="s">
        <v>48</v>
      </c>
      <c r="E3" t="s">
        <v>49</v>
      </c>
      <c r="F3" t="s">
        <v>137</v>
      </c>
    </row>
    <row r="4" spans="1:6" ht="45" x14ac:dyDescent="0.25">
      <c r="A4" s="17" t="s">
        <v>105</v>
      </c>
      <c r="B4" s="14" t="s">
        <v>53</v>
      </c>
      <c r="C4" t="s">
        <v>47</v>
      </c>
      <c r="D4" t="s">
        <v>54</v>
      </c>
      <c r="E4" t="s">
        <v>55</v>
      </c>
      <c r="F4" t="s">
        <v>137</v>
      </c>
    </row>
    <row r="5" spans="1:6" ht="60" x14ac:dyDescent="0.25">
      <c r="A5" s="17" t="s">
        <v>120</v>
      </c>
      <c r="B5" s="14" t="s">
        <v>133</v>
      </c>
      <c r="C5" t="s">
        <v>47</v>
      </c>
      <c r="D5">
        <v>621461219416</v>
      </c>
      <c r="E5" t="s">
        <v>90</v>
      </c>
      <c r="F5" t="s">
        <v>138</v>
      </c>
    </row>
    <row r="6" spans="1:6" ht="60" x14ac:dyDescent="0.25">
      <c r="A6" s="17" t="s">
        <v>106</v>
      </c>
      <c r="B6" s="14" t="s">
        <v>56</v>
      </c>
      <c r="C6" t="s">
        <v>47</v>
      </c>
      <c r="D6" t="s">
        <v>57</v>
      </c>
      <c r="E6" t="s">
        <v>58</v>
      </c>
      <c r="F6" t="s">
        <v>137</v>
      </c>
    </row>
    <row r="7" spans="1:6" ht="60" x14ac:dyDescent="0.25">
      <c r="A7" s="17" t="s">
        <v>107</v>
      </c>
      <c r="B7" s="14" t="s">
        <v>60</v>
      </c>
      <c r="C7" t="s">
        <v>47</v>
      </c>
      <c r="D7" t="s">
        <v>64</v>
      </c>
      <c r="E7" t="s">
        <v>65</v>
      </c>
      <c r="F7" t="s">
        <v>137</v>
      </c>
    </row>
    <row r="8" spans="1:6" ht="45" x14ac:dyDescent="0.25">
      <c r="A8" s="17" t="s">
        <v>108</v>
      </c>
      <c r="B8" s="14" t="s">
        <v>61</v>
      </c>
      <c r="C8" t="s">
        <v>47</v>
      </c>
      <c r="D8" t="s">
        <v>66</v>
      </c>
      <c r="E8" t="s">
        <v>67</v>
      </c>
      <c r="F8" t="s">
        <v>137</v>
      </c>
    </row>
    <row r="9" spans="1:6" ht="45" x14ac:dyDescent="0.25">
      <c r="A9" s="17" t="s">
        <v>109</v>
      </c>
      <c r="B9" s="14" t="s">
        <v>62</v>
      </c>
      <c r="C9" t="s">
        <v>47</v>
      </c>
      <c r="D9" t="s">
        <v>68</v>
      </c>
      <c r="E9" t="s">
        <v>69</v>
      </c>
      <c r="F9" t="s">
        <v>137</v>
      </c>
    </row>
    <row r="10" spans="1:6" ht="60" x14ac:dyDescent="0.25">
      <c r="A10" s="17" t="s">
        <v>110</v>
      </c>
      <c r="B10" s="14" t="s">
        <v>63</v>
      </c>
      <c r="C10" t="s">
        <v>47</v>
      </c>
      <c r="D10" t="s">
        <v>70</v>
      </c>
      <c r="E10" t="s">
        <v>71</v>
      </c>
      <c r="F10" t="s">
        <v>137</v>
      </c>
    </row>
    <row r="11" spans="1:6" ht="60" x14ac:dyDescent="0.25">
      <c r="A11" s="17" t="s">
        <v>111</v>
      </c>
      <c r="B11" s="14" t="s">
        <v>72</v>
      </c>
      <c r="C11" t="s">
        <v>47</v>
      </c>
      <c r="D11" t="s">
        <v>73</v>
      </c>
      <c r="E11" t="s">
        <v>74</v>
      </c>
      <c r="F11" t="s">
        <v>137</v>
      </c>
    </row>
    <row r="12" spans="1:6" ht="45" x14ac:dyDescent="0.25">
      <c r="A12" s="17" t="s">
        <v>121</v>
      </c>
      <c r="B12" s="14" t="s">
        <v>134</v>
      </c>
      <c r="C12" t="s">
        <v>47</v>
      </c>
      <c r="D12">
        <v>621401218415</v>
      </c>
      <c r="E12" t="s">
        <v>82</v>
      </c>
      <c r="F12" t="s">
        <v>138</v>
      </c>
    </row>
    <row r="13" spans="1:6" ht="30" x14ac:dyDescent="0.25">
      <c r="A13" s="17" t="s">
        <v>122</v>
      </c>
      <c r="B13" s="14" t="s">
        <v>135</v>
      </c>
      <c r="C13" t="s">
        <v>47</v>
      </c>
      <c r="D13" t="s">
        <v>139</v>
      </c>
      <c r="E13" t="s">
        <v>84</v>
      </c>
      <c r="F13" t="s">
        <v>138</v>
      </c>
    </row>
    <row r="14" spans="1:6" ht="45" x14ac:dyDescent="0.25">
      <c r="A14" s="17" t="s">
        <v>124</v>
      </c>
      <c r="B14" s="14" t="s">
        <v>136</v>
      </c>
      <c r="C14" t="s">
        <v>47</v>
      </c>
      <c r="D14" t="s">
        <v>140</v>
      </c>
      <c r="E14" t="s">
        <v>141</v>
      </c>
      <c r="F14" t="s">
        <v>138</v>
      </c>
    </row>
    <row r="15" spans="1:6" ht="45" x14ac:dyDescent="0.25">
      <c r="A15" s="17" t="s">
        <v>112</v>
      </c>
      <c r="B15" s="14" t="s">
        <v>75</v>
      </c>
      <c r="C15" t="s">
        <v>47</v>
      </c>
      <c r="D15" t="s">
        <v>83</v>
      </c>
      <c r="E15" t="s">
        <v>84</v>
      </c>
      <c r="F15" t="s">
        <v>50</v>
      </c>
    </row>
    <row r="16" spans="1:6" ht="45" x14ac:dyDescent="0.25">
      <c r="A16" s="17" t="s">
        <v>30</v>
      </c>
      <c r="B16" s="14" t="s">
        <v>76</v>
      </c>
      <c r="C16" t="s">
        <v>47</v>
      </c>
      <c r="D16" t="s">
        <v>85</v>
      </c>
      <c r="E16" t="s">
        <v>52</v>
      </c>
      <c r="F16" t="s">
        <v>50</v>
      </c>
    </row>
    <row r="17" spans="1:6" ht="60" x14ac:dyDescent="0.25">
      <c r="A17" s="17" t="s">
        <v>113</v>
      </c>
      <c r="B17" s="14" t="s">
        <v>77</v>
      </c>
      <c r="C17" t="s">
        <v>47</v>
      </c>
      <c r="D17" t="s">
        <v>86</v>
      </c>
      <c r="E17" t="s">
        <v>58</v>
      </c>
      <c r="F17" t="s">
        <v>59</v>
      </c>
    </row>
    <row r="18" spans="1:6" ht="45" x14ac:dyDescent="0.25">
      <c r="A18" s="17" t="s">
        <v>114</v>
      </c>
      <c r="B18" s="14" t="s">
        <v>78</v>
      </c>
      <c r="C18" t="s">
        <v>47</v>
      </c>
      <c r="D18" t="s">
        <v>87</v>
      </c>
      <c r="E18" t="s">
        <v>88</v>
      </c>
      <c r="F18" t="s">
        <v>50</v>
      </c>
    </row>
    <row r="19" spans="1:6" ht="45" x14ac:dyDescent="0.25">
      <c r="A19" s="17" t="s">
        <v>115</v>
      </c>
      <c r="B19" s="14" t="s">
        <v>79</v>
      </c>
      <c r="C19" t="s">
        <v>47</v>
      </c>
      <c r="D19" t="s">
        <v>89</v>
      </c>
      <c r="E19" t="s">
        <v>90</v>
      </c>
      <c r="F19" t="s">
        <v>50</v>
      </c>
    </row>
    <row r="20" spans="1:6" ht="45" x14ac:dyDescent="0.25">
      <c r="A20" s="17" t="s">
        <v>31</v>
      </c>
      <c r="B20" s="14" t="s">
        <v>80</v>
      </c>
      <c r="C20" t="s">
        <v>47</v>
      </c>
      <c r="D20" t="s">
        <v>91</v>
      </c>
      <c r="E20" t="s">
        <v>92</v>
      </c>
      <c r="F20" t="s">
        <v>59</v>
      </c>
    </row>
    <row r="21" spans="1:6" ht="60" x14ac:dyDescent="0.25">
      <c r="A21" s="17" t="s">
        <v>116</v>
      </c>
      <c r="B21" s="14" t="s">
        <v>81</v>
      </c>
      <c r="C21" t="s">
        <v>47</v>
      </c>
      <c r="D21" t="s">
        <v>93</v>
      </c>
      <c r="E21" t="s">
        <v>58</v>
      </c>
      <c r="F21" t="s">
        <v>59</v>
      </c>
    </row>
    <row r="22" spans="1:6" ht="45" x14ac:dyDescent="0.25">
      <c r="A22" s="17" t="s">
        <v>117</v>
      </c>
      <c r="B22" s="14" t="s">
        <v>94</v>
      </c>
      <c r="C22" t="s">
        <v>47</v>
      </c>
      <c r="D22" t="s">
        <v>98</v>
      </c>
      <c r="E22" t="s">
        <v>65</v>
      </c>
      <c r="F22" t="s">
        <v>59</v>
      </c>
    </row>
    <row r="23" spans="1:6" ht="60" x14ac:dyDescent="0.25">
      <c r="A23" s="17" t="s">
        <v>118</v>
      </c>
      <c r="B23" s="14" t="s">
        <v>95</v>
      </c>
      <c r="C23" t="s">
        <v>47</v>
      </c>
      <c r="D23" t="s">
        <v>99</v>
      </c>
      <c r="E23" t="s">
        <v>100</v>
      </c>
      <c r="F23" t="s">
        <v>59</v>
      </c>
    </row>
    <row r="24" spans="1:6" ht="45" x14ac:dyDescent="0.25">
      <c r="A24" s="17" t="s">
        <v>32</v>
      </c>
      <c r="B24" s="14" t="s">
        <v>96</v>
      </c>
      <c r="C24" t="s">
        <v>47</v>
      </c>
      <c r="D24" t="s">
        <v>101</v>
      </c>
      <c r="E24" t="s">
        <v>84</v>
      </c>
      <c r="F24" t="s">
        <v>50</v>
      </c>
    </row>
    <row r="25" spans="1:6" ht="60" x14ac:dyDescent="0.25">
      <c r="A25" s="17" t="s">
        <v>119</v>
      </c>
      <c r="B25" s="14" t="s">
        <v>97</v>
      </c>
      <c r="C25" t="s">
        <v>47</v>
      </c>
      <c r="D25" t="s">
        <v>102</v>
      </c>
      <c r="E25" t="s">
        <v>71</v>
      </c>
      <c r="F25" t="s">
        <v>50</v>
      </c>
    </row>
  </sheetData>
  <conditionalFormatting sqref="C2:C10">
    <cfRule type="cellIs" dxfId="1" priority="2" operator="equal">
      <formula>"SI"</formula>
    </cfRule>
  </conditionalFormatting>
  <conditionalFormatting sqref="C11:C25">
    <cfRule type="cellIs" dxfId="0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CIENCIA Y TECNOLOGIA</vt:lpstr>
      <vt:lpstr>adjudicados</vt:lpstr>
      <vt:lpstr>adjudic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cp:lastPrinted>2024-03-06T16:50:59Z</cp:lastPrinted>
  <dcterms:created xsi:type="dcterms:W3CDTF">2022-10-19T03:36:09Z</dcterms:created>
  <dcterms:modified xsi:type="dcterms:W3CDTF">2024-04-12T15:11:42Z</dcterms:modified>
  <cp:category>Reportes</cp:category>
</cp:coreProperties>
</file>